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Lot 11 Data (100,200,350)" sheetId="1" r:id="rId1"/>
    <sheet name="Lot 11 Chart (100,200,350)" sheetId="2" r:id="rId2"/>
    <sheet name="Interaction Plot(100,200,350)" sheetId="3" r:id="rId3"/>
  </sheets>
  <definedNames/>
  <calcPr fullCalcOnLoad="1"/>
</workbook>
</file>

<file path=xl/sharedStrings.xml><?xml version="1.0" encoding="utf-8"?>
<sst xmlns="http://schemas.openxmlformats.org/spreadsheetml/2006/main" count="65" uniqueCount="62">
  <si>
    <t>Warm, 15, 200</t>
  </si>
  <si>
    <t>Warm, 15, 350</t>
  </si>
  <si>
    <t>Warm, 4, 200</t>
  </si>
  <si>
    <t>Warm, 4, 350</t>
  </si>
  <si>
    <t>Cold, 15, 200</t>
  </si>
  <si>
    <t>Cold, 15, 350</t>
  </si>
  <si>
    <t>Cold, 4, 200</t>
  </si>
  <si>
    <t>Cold, 4, 350</t>
  </si>
  <si>
    <t>Lot 3</t>
  </si>
  <si>
    <t>G</t>
  </si>
  <si>
    <t>Warm Soak (100 F)</t>
  </si>
  <si>
    <t>Cold Soak (60 F)</t>
  </si>
  <si>
    <t>15 Min Spin</t>
  </si>
  <si>
    <t>4 Min Spin</t>
  </si>
  <si>
    <t>Corrected</t>
  </si>
  <si>
    <t>B =</t>
  </si>
  <si>
    <t>Residual</t>
  </si>
  <si>
    <t>Test Point</t>
  </si>
  <si>
    <t>A =</t>
  </si>
  <si>
    <t>N =</t>
  </si>
  <si>
    <t>RMS Error=</t>
  </si>
  <si>
    <t>Root Mean Square Error Calculation</t>
  </si>
  <si>
    <t>Warm, 15, 100</t>
  </si>
  <si>
    <t>Warm, 4, 100</t>
  </si>
  <si>
    <t>Cold, 15, 100</t>
  </si>
  <si>
    <t>Cold, 4, 100</t>
  </si>
  <si>
    <t>Test</t>
  </si>
  <si>
    <t>Lot # 3</t>
  </si>
  <si>
    <t>Lot # 10</t>
  </si>
  <si>
    <t>C - 4-100</t>
  </si>
  <si>
    <t>W- 4-100</t>
  </si>
  <si>
    <t>C-15-100</t>
  </si>
  <si>
    <t>W-15-100</t>
  </si>
  <si>
    <t>C - 4-200</t>
  </si>
  <si>
    <t>W- 4-200</t>
  </si>
  <si>
    <t>C-15-200</t>
  </si>
  <si>
    <t>W-15-200</t>
  </si>
  <si>
    <t>C - 4-350</t>
  </si>
  <si>
    <t>W - 4-350</t>
  </si>
  <si>
    <t>C-15-350</t>
  </si>
  <si>
    <t>W-15-350</t>
  </si>
  <si>
    <t>Source</t>
  </si>
  <si>
    <t>SS</t>
  </si>
  <si>
    <t>df</t>
  </si>
  <si>
    <t>MS</t>
  </si>
  <si>
    <t>F</t>
  </si>
  <si>
    <t>P-value</t>
  </si>
  <si>
    <t>F crit</t>
  </si>
  <si>
    <t>Speeds</t>
  </si>
  <si>
    <t>Lots</t>
  </si>
  <si>
    <t>Interaction</t>
  </si>
  <si>
    <t>Within</t>
  </si>
  <si>
    <t>Total</t>
  </si>
  <si>
    <t>Note - - -  P-value &gt; 0.10; interaction is NOT significant.</t>
  </si>
  <si>
    <t>Lot 11 Correction Coefficients using 100, 200, 350g:</t>
  </si>
  <si>
    <t>Lot 11 Extractor Test Data</t>
  </si>
  <si>
    <t xml:space="preserve"> Lot 11</t>
  </si>
  <si>
    <t>Statistical Test for Lot x Spin Speed Interaction - - - Lot #11</t>
  </si>
  <si>
    <t>Lot # 11</t>
  </si>
  <si>
    <t>A = 0.9472</t>
  </si>
  <si>
    <t>B = - 0.0123</t>
  </si>
  <si>
    <t>ANOVA - Lot #11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</si>
</sst>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"/>
    <numFmt numFmtId="166" formatCode="0.000"/>
    <numFmt numFmtId="167" formatCode="0.000%"/>
    <numFmt numFmtId="168" formatCode="0.00000"/>
    <numFmt numFmtId="169" formatCode="0.0000"/>
    <numFmt numFmtId="170" formatCode="0.0000000"/>
    <numFmt numFmtId="171" formatCode="0.0"/>
    <numFmt numFmtId="172" formatCode="0.00000000"/>
    <numFmt numFmtId="173" formatCode="0.000000000"/>
    <numFmt numFmtId="174" formatCode="0.0000000000"/>
    <numFmt numFmtId="175" formatCode="0.00000000000"/>
  </numFmts>
  <fonts count="1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2" fillId="0" borderId="0" xfId="19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19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0" fontId="3" fillId="0" borderId="0" xfId="0" applyNumberFormat="1" applyFont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 horizontal="right"/>
    </xf>
    <xf numFmtId="0" fontId="0" fillId="0" borderId="7" xfId="0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164" fontId="0" fillId="0" borderId="0" xfId="19" applyNumberFormat="1" applyBorder="1" applyAlignment="1">
      <alignment horizontal="center"/>
    </xf>
    <xf numFmtId="164" fontId="0" fillId="0" borderId="0" xfId="19" applyNumberForma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7" xfId="19" applyNumberFormat="1" applyBorder="1" applyAlignment="1">
      <alignment horizontal="center"/>
    </xf>
    <xf numFmtId="0" fontId="0" fillId="0" borderId="18" xfId="0" applyBorder="1" applyAlignment="1">
      <alignment horizontal="center" vertical="center"/>
    </xf>
    <xf numFmtId="164" fontId="0" fillId="0" borderId="19" xfId="19" applyNumberFormat="1" applyBorder="1" applyAlignment="1">
      <alignment horizontal="center"/>
    </xf>
    <xf numFmtId="164" fontId="0" fillId="0" borderId="20" xfId="19" applyNumberFormat="1" applyBorder="1" applyAlignment="1">
      <alignment horizontal="center"/>
    </xf>
    <xf numFmtId="164" fontId="0" fillId="0" borderId="21" xfId="19" applyNumberFormat="1" applyBorder="1" applyAlignment="1">
      <alignment horizontal="center"/>
    </xf>
    <xf numFmtId="0" fontId="0" fillId="0" borderId="22" xfId="0" applyBorder="1" applyAlignment="1">
      <alignment horizontal="center" vertical="center"/>
    </xf>
    <xf numFmtId="164" fontId="0" fillId="0" borderId="23" xfId="19" applyNumberFormat="1" applyBorder="1" applyAlignment="1">
      <alignment horizontal="center"/>
    </xf>
    <xf numFmtId="0" fontId="0" fillId="0" borderId="6" xfId="0" applyBorder="1" applyAlignment="1">
      <alignment/>
    </xf>
    <xf numFmtId="164" fontId="0" fillId="0" borderId="24" xfId="19" applyNumberFormat="1" applyBorder="1" applyAlignment="1">
      <alignment horizontal="center"/>
    </xf>
    <xf numFmtId="164" fontId="2" fillId="0" borderId="25" xfId="19" applyNumberFormat="1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0" xfId="0" applyFont="1" applyAlignment="1">
      <alignment/>
    </xf>
    <xf numFmtId="14" fontId="0" fillId="0" borderId="0" xfId="0" applyNumberFormat="1" applyAlignment="1">
      <alignment/>
    </xf>
    <xf numFmtId="166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28" xfId="0" applyFont="1" applyBorder="1" applyAlignment="1">
      <alignment horizontal="right"/>
    </xf>
    <xf numFmtId="166" fontId="4" fillId="0" borderId="28" xfId="0" applyNumberFormat="1" applyFont="1" applyFill="1" applyBorder="1" applyAlignment="1">
      <alignment horizontal="center"/>
    </xf>
    <xf numFmtId="166" fontId="4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 horizontal="right"/>
    </xf>
    <xf numFmtId="166" fontId="4" fillId="0" borderId="29" xfId="0" applyNumberFormat="1" applyFont="1" applyFill="1" applyBorder="1" applyAlignment="1" quotePrefix="1">
      <alignment horizontal="center"/>
    </xf>
    <xf numFmtId="166" fontId="4" fillId="0" borderId="29" xfId="0" applyNumberFormat="1" applyFont="1" applyBorder="1" applyAlignment="1">
      <alignment horizontal="center"/>
    </xf>
    <xf numFmtId="0" fontId="4" fillId="0" borderId="30" xfId="0" applyFont="1" applyBorder="1" applyAlignment="1">
      <alignment horizontal="right"/>
    </xf>
    <xf numFmtId="166" fontId="4" fillId="0" borderId="30" xfId="0" applyNumberFormat="1" applyFont="1" applyBorder="1" applyAlignment="1">
      <alignment horizontal="center"/>
    </xf>
    <xf numFmtId="0" fontId="6" fillId="0" borderId="31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right"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164" fontId="0" fillId="0" borderId="32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2" borderId="44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3" borderId="0" xfId="0" applyFill="1" applyAlignment="1">
      <alignment/>
    </xf>
    <xf numFmtId="0" fontId="0" fillId="0" borderId="4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Correction Curve for Lot 11 using 100, 200, 350g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'Lot 11 Data (100,200,350)'!$C$15</c:f>
              <c:strCache>
                <c:ptCount val="1"/>
                <c:pt idx="0">
                  <c:v> Lot 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'Lot 11 Data (100,200,350)'!$C$16:$C$27</c:f>
              <c:numCache>
                <c:ptCount val="12"/>
                <c:pt idx="0">
                  <c:v>0.4950987879688895</c:v>
                </c:pt>
                <c:pt idx="1">
                  <c:v>0.3902559916859869</c:v>
                </c:pt>
                <c:pt idx="2">
                  <c:v>0.31957377659987657</c:v>
                </c:pt>
                <c:pt idx="3">
                  <c:v>0.5486041530379715</c:v>
                </c:pt>
                <c:pt idx="4">
                  <c:v>0.43934664383273997</c:v>
                </c:pt>
                <c:pt idx="5">
                  <c:v>0.36680147288930726</c:v>
                </c:pt>
                <c:pt idx="6">
                  <c:v>0.5135899214959965</c:v>
                </c:pt>
                <c:pt idx="7">
                  <c:v>0.41083961448140166</c:v>
                </c:pt>
                <c:pt idx="8">
                  <c:v>0.341480851296658</c:v>
                </c:pt>
                <c:pt idx="9">
                  <c:v>0.5772713046588572</c:v>
                </c:pt>
                <c:pt idx="10">
                  <c:v>0.4734473851965945</c:v>
                </c:pt>
                <c:pt idx="11">
                  <c:v>0.3949536697022647</c:v>
                </c:pt>
              </c:numCache>
            </c:numRef>
          </c:xVal>
          <c:yVal>
            <c:numRef>
              <c:f>'Lot 11 Data (100,200,350)'!$B$16:$B$27</c:f>
              <c:numCache>
                <c:ptCount val="12"/>
                <c:pt idx="0">
                  <c:v>0.459</c:v>
                </c:pt>
                <c:pt idx="1">
                  <c:v>0.357</c:v>
                </c:pt>
                <c:pt idx="2">
                  <c:v>0.296</c:v>
                </c:pt>
                <c:pt idx="3">
                  <c:v>0.499</c:v>
                </c:pt>
                <c:pt idx="4">
                  <c:v>0.404</c:v>
                </c:pt>
                <c:pt idx="5">
                  <c:v>0.331</c:v>
                </c:pt>
                <c:pt idx="6">
                  <c:v>0.497</c:v>
                </c:pt>
                <c:pt idx="7">
                  <c:v>0.379</c:v>
                </c:pt>
                <c:pt idx="8">
                  <c:v>0.307</c:v>
                </c:pt>
                <c:pt idx="9">
                  <c:v>0.528</c:v>
                </c:pt>
                <c:pt idx="10">
                  <c:v>0.431</c:v>
                </c:pt>
                <c:pt idx="11">
                  <c:v>0.358</c:v>
                </c:pt>
              </c:numCache>
            </c:numRef>
          </c:yVal>
          <c:smooth val="0"/>
        </c:ser>
        <c:axId val="30917728"/>
        <c:axId val="9824097"/>
      </c:scatterChart>
      <c:valAx>
        <c:axId val="30917728"/>
        <c:scaling>
          <c:orientation val="minMax"/>
          <c:max val="0.65"/>
          <c:min val="0.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Lot 11 RMC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24097"/>
        <c:crosses val="autoZero"/>
        <c:crossBetween val="midCat"/>
        <c:dispUnits/>
      </c:valAx>
      <c:valAx>
        <c:axId val="9824097"/>
        <c:scaling>
          <c:orientation val="minMax"/>
          <c:max val="0.65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Standard (Lot 3) RMC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9177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Lot #11 - Interaction Plot [100g]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Lot #11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'Interaction Plot(100,200,350)'!$F$9:$F$11</c:f>
              <c:numCache/>
            </c:numRef>
          </c:cat>
          <c:val>
            <c:numRef>
              <c:f>'Interaction Plot(100,200,350)'!$H$9:$H$11</c:f>
              <c:numCache/>
            </c:numRef>
          </c:val>
          <c:smooth val="0"/>
        </c:ser>
        <c:ser>
          <c:idx val="1"/>
          <c:order val="1"/>
          <c:tx>
            <c:v>Lot #3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'Interaction Plot(100,200,350)'!$F$9:$F$11</c:f>
              <c:numCache/>
            </c:numRef>
          </c:cat>
          <c:val>
            <c:numRef>
              <c:f>'Interaction Plot(100,200,350)'!$G$9:$G$11</c:f>
              <c:numCache/>
            </c:numRef>
          </c:val>
          <c:smooth val="0"/>
        </c:ser>
        <c:marker val="1"/>
        <c:axId val="21308010"/>
        <c:axId val="57554363"/>
      </c:lineChart>
      <c:catAx>
        <c:axId val="21308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Spin Speed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554363"/>
        <c:crosses val="autoZero"/>
        <c:auto val="1"/>
        <c:lblOffset val="100"/>
        <c:noMultiLvlLbl val="0"/>
      </c:catAx>
      <c:valAx>
        <c:axId val="57554363"/>
        <c:scaling>
          <c:orientation val="minMax"/>
          <c:max val="0.8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RMC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21308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4</xdr:row>
      <xdr:rowOff>9525</xdr:rowOff>
    </xdr:from>
    <xdr:to>
      <xdr:col>12</xdr:col>
      <xdr:colOff>295275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3238500" y="695325"/>
        <a:ext cx="45720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6.57421875" style="0" customWidth="1"/>
    <col min="2" max="2" width="11.28125" style="0" customWidth="1"/>
    <col min="3" max="3" width="13.140625" style="0" customWidth="1"/>
    <col min="4" max="4" width="15.8515625" style="0" customWidth="1"/>
    <col min="5" max="5" width="13.28125" style="0" customWidth="1"/>
    <col min="6" max="6" width="12.00390625" style="0" bestFit="1" customWidth="1"/>
    <col min="7" max="7" width="14.28125" style="0" customWidth="1"/>
    <col min="8" max="8" width="11.421875" style="0" customWidth="1"/>
    <col min="9" max="9" width="10.8515625" style="0" customWidth="1"/>
    <col min="10" max="10" width="9.8515625" style="0" bestFit="1" customWidth="1"/>
  </cols>
  <sheetData>
    <row r="2" ht="18">
      <c r="A2" s="23" t="s">
        <v>54</v>
      </c>
    </row>
    <row r="3" ht="18">
      <c r="A3" s="23" t="s">
        <v>59</v>
      </c>
    </row>
    <row r="4" spans="1:4" ht="18">
      <c r="A4" s="23" t="s">
        <v>60</v>
      </c>
      <c r="C4" s="1" t="s">
        <v>20</v>
      </c>
      <c r="D4" s="11">
        <f>SQRT(SUM(G10:G21))</f>
        <v>0.00865828884660832</v>
      </c>
    </row>
    <row r="5" ht="15" customHeight="1"/>
    <row r="7" ht="16.5" thickBot="1">
      <c r="A7" s="1" t="s">
        <v>55</v>
      </c>
    </row>
    <row r="8" spans="1:9" ht="17.25" thickBot="1" thickTop="1">
      <c r="A8" s="27" t="s">
        <v>9</v>
      </c>
      <c r="B8" s="70" t="s">
        <v>10</v>
      </c>
      <c r="C8" s="71"/>
      <c r="D8" s="73" t="s">
        <v>11</v>
      </c>
      <c r="E8" s="74"/>
      <c r="G8" s="16" t="s">
        <v>21</v>
      </c>
      <c r="H8" s="9"/>
      <c r="I8" s="9"/>
    </row>
    <row r="9" spans="1:9" ht="14.25" thickBot="1" thickTop="1">
      <c r="A9" s="28"/>
      <c r="B9" s="2" t="s">
        <v>12</v>
      </c>
      <c r="C9" s="3" t="s">
        <v>13</v>
      </c>
      <c r="D9" s="4" t="s">
        <v>12</v>
      </c>
      <c r="E9" s="5" t="s">
        <v>13</v>
      </c>
      <c r="G9" s="13" t="s">
        <v>16</v>
      </c>
      <c r="H9" s="14" t="s">
        <v>19</v>
      </c>
      <c r="I9" s="17">
        <v>12</v>
      </c>
    </row>
    <row r="10" spans="1:9" ht="12.75">
      <c r="A10" s="40">
        <v>100</v>
      </c>
      <c r="B10" s="58">
        <v>0.4950987879688895</v>
      </c>
      <c r="C10" s="59">
        <v>0.5486041530379715</v>
      </c>
      <c r="D10" s="60">
        <v>0.5135899214959965</v>
      </c>
      <c r="E10" s="59">
        <v>0.5772713046588572</v>
      </c>
      <c r="G10" s="15">
        <f>((B16-($I$10*C16)-$I$11)^2)/($I$9-2)</f>
        <v>5.486969103219661E-07</v>
      </c>
      <c r="H10" s="12" t="s">
        <v>18</v>
      </c>
      <c r="I10" s="18">
        <v>0.9472</v>
      </c>
    </row>
    <row r="11" spans="1:9" ht="13.5" thickBot="1">
      <c r="A11" s="41">
        <v>200</v>
      </c>
      <c r="B11" s="61">
        <v>0.3902559916859869</v>
      </c>
      <c r="C11" s="62">
        <v>0.43934664383273997</v>
      </c>
      <c r="D11" s="63">
        <v>0.41083961448140166</v>
      </c>
      <c r="E11" s="62">
        <v>0.4734473851965945</v>
      </c>
      <c r="G11" s="15">
        <f aca="true" t="shared" si="0" ref="G11:G21">((B17-($I$10*C17)-$I$11)^2)/($I$9-2)</f>
        <v>1.2283295341060188E-08</v>
      </c>
      <c r="H11" s="20" t="s">
        <v>15</v>
      </c>
      <c r="I11" s="19">
        <v>-0.0123</v>
      </c>
    </row>
    <row r="12" spans="1:9" ht="14.25" thickBot="1" thickTop="1">
      <c r="A12" s="26">
        <v>350</v>
      </c>
      <c r="B12" s="64">
        <v>0.31957377659987657</v>
      </c>
      <c r="C12" s="65">
        <v>0.36680147288930726</v>
      </c>
      <c r="D12" s="66">
        <v>0.341480851296658</v>
      </c>
      <c r="E12" s="65">
        <v>0.3949536697022647</v>
      </c>
      <c r="G12" s="15">
        <f t="shared" si="0"/>
        <v>3.135685069055599E-06</v>
      </c>
      <c r="H12" s="21"/>
      <c r="I12" s="9"/>
    </row>
    <row r="13" spans="1:9" s="22" customFormat="1" ht="13.5" thickTop="1">
      <c r="A13" s="10"/>
      <c r="B13" s="24"/>
      <c r="C13" s="25"/>
      <c r="D13" s="24"/>
      <c r="E13" s="24"/>
      <c r="G13" s="15">
        <f t="shared" si="0"/>
        <v>6.951980528256846E-06</v>
      </c>
      <c r="H13" s="21"/>
      <c r="I13" s="9"/>
    </row>
    <row r="14" spans="1:9" ht="12.75">
      <c r="A14" s="10"/>
      <c r="B14" s="24"/>
      <c r="C14" s="24"/>
      <c r="D14" s="24"/>
      <c r="E14" s="24"/>
      <c r="G14" s="15">
        <f t="shared" si="0"/>
        <v>2.2758426303695494E-09</v>
      </c>
      <c r="H14" s="21"/>
      <c r="I14" s="9"/>
    </row>
    <row r="15" spans="1:9" ht="13.5" thickBot="1">
      <c r="A15" s="7" t="s">
        <v>17</v>
      </c>
      <c r="B15" s="8" t="s">
        <v>8</v>
      </c>
      <c r="C15" s="39" t="s">
        <v>56</v>
      </c>
      <c r="D15" s="39" t="s">
        <v>14</v>
      </c>
      <c r="G15" s="15">
        <f t="shared" si="0"/>
        <v>1.7092892264486704E-06</v>
      </c>
      <c r="H15" s="21"/>
      <c r="I15" s="9"/>
    </row>
    <row r="16" spans="1:9" ht="13.5" thickTop="1">
      <c r="A16" s="35" t="s">
        <v>22</v>
      </c>
      <c r="B16" s="36">
        <v>0.459</v>
      </c>
      <c r="C16" s="67">
        <v>0.4950987879688895</v>
      </c>
      <c r="D16" s="38">
        <f aca="true" t="shared" si="1" ref="D16:D27">TREND($B$16:$B$27,$C$16:$C$27,C16)</f>
        <v>0.45671512221979427</v>
      </c>
      <c r="G16" s="15">
        <f t="shared" si="0"/>
        <v>5.21100525185752E-05</v>
      </c>
      <c r="H16" s="21"/>
      <c r="I16" s="9"/>
    </row>
    <row r="17" spans="1:9" ht="12.75">
      <c r="A17" s="29" t="s">
        <v>0</v>
      </c>
      <c r="B17" s="30">
        <v>0.357</v>
      </c>
      <c r="C17" s="68">
        <v>0.3902559916859869</v>
      </c>
      <c r="D17" s="33">
        <f t="shared" si="1"/>
        <v>0.3574031022041413</v>
      </c>
      <c r="G17" s="15">
        <f t="shared" si="0"/>
        <v>4.6341911848061314E-07</v>
      </c>
      <c r="H17" s="21"/>
      <c r="I17" s="9"/>
    </row>
    <row r="18" spans="1:10" ht="12.75">
      <c r="A18" s="29" t="s">
        <v>1</v>
      </c>
      <c r="B18" s="30">
        <v>0.296</v>
      </c>
      <c r="C18" s="68">
        <v>0.31957377659987657</v>
      </c>
      <c r="D18" s="33">
        <f t="shared" si="1"/>
        <v>0.29044958886555045</v>
      </c>
      <c r="G18" s="15">
        <f t="shared" si="0"/>
        <v>1.7227997928719297E-06</v>
      </c>
      <c r="H18" s="21"/>
      <c r="I18" s="9"/>
      <c r="J18" s="9"/>
    </row>
    <row r="19" spans="1:10" ht="12.75">
      <c r="A19" s="29" t="s">
        <v>23</v>
      </c>
      <c r="B19" s="30">
        <v>0.499</v>
      </c>
      <c r="C19" s="68">
        <v>0.5486041530379715</v>
      </c>
      <c r="D19" s="33">
        <f t="shared" si="1"/>
        <v>0.5073979166041332</v>
      </c>
      <c r="G19" s="15">
        <f t="shared" si="0"/>
        <v>4.213801135562056E-06</v>
      </c>
      <c r="H19" s="21"/>
      <c r="I19" s="9"/>
      <c r="J19" s="9"/>
    </row>
    <row r="20" spans="1:10" ht="12.75">
      <c r="A20" s="29" t="s">
        <v>2</v>
      </c>
      <c r="B20" s="30">
        <v>0.404</v>
      </c>
      <c r="C20" s="68">
        <v>0.43934664383273997</v>
      </c>
      <c r="D20" s="33">
        <f t="shared" si="1"/>
        <v>0.4039040731952674</v>
      </c>
      <c r="G20" s="15">
        <f t="shared" si="0"/>
        <v>2.6515941965047743E-06</v>
      </c>
      <c r="H20" s="21"/>
      <c r="I20" s="9"/>
      <c r="J20" s="9"/>
    </row>
    <row r="21" spans="1:10" ht="13.5" thickBot="1">
      <c r="A21" s="29" t="s">
        <v>3</v>
      </c>
      <c r="B21" s="30">
        <v>0.331</v>
      </c>
      <c r="C21" s="68">
        <v>0.36680147288930726</v>
      </c>
      <c r="D21" s="33">
        <f t="shared" si="1"/>
        <v>0.3351858805849463</v>
      </c>
      <c r="G21" s="15">
        <f t="shared" si="0"/>
        <v>1.4440881172529508E-06</v>
      </c>
      <c r="H21" s="21"/>
      <c r="I21" s="9"/>
      <c r="J21" s="9"/>
    </row>
    <row r="22" spans="1:10" ht="13.5" thickTop="1">
      <c r="A22" s="29" t="s">
        <v>24</v>
      </c>
      <c r="B22" s="30">
        <v>0.497</v>
      </c>
      <c r="C22" s="68">
        <v>0.5135899214959965</v>
      </c>
      <c r="D22" s="33">
        <f t="shared" si="1"/>
        <v>0.4742307922330294</v>
      </c>
      <c r="G22" s="37"/>
      <c r="H22" s="9"/>
      <c r="I22" s="9"/>
      <c r="J22" s="9"/>
    </row>
    <row r="23" spans="1:10" ht="12.75">
      <c r="A23" s="29" t="s">
        <v>4</v>
      </c>
      <c r="B23" s="30">
        <v>0.379</v>
      </c>
      <c r="C23" s="68">
        <v>0.41083961448140166</v>
      </c>
      <c r="D23" s="33">
        <f t="shared" si="1"/>
        <v>0.3769008763147908</v>
      </c>
      <c r="G23" s="9"/>
      <c r="H23" s="9"/>
      <c r="I23" s="9"/>
      <c r="J23" s="9"/>
    </row>
    <row r="24" spans="1:10" ht="12.75">
      <c r="A24" s="29" t="s">
        <v>5</v>
      </c>
      <c r="B24" s="30">
        <v>0.307</v>
      </c>
      <c r="C24" s="68">
        <v>0.341480851296658</v>
      </c>
      <c r="D24" s="33">
        <f t="shared" si="1"/>
        <v>0.3112009987659554</v>
      </c>
      <c r="G24" s="9"/>
      <c r="H24" s="9"/>
      <c r="I24" s="9"/>
      <c r="J24" s="9"/>
    </row>
    <row r="25" spans="1:10" ht="12.75">
      <c r="A25" s="29" t="s">
        <v>25</v>
      </c>
      <c r="B25" s="30">
        <v>0.528</v>
      </c>
      <c r="C25" s="68">
        <v>0.5772713046588572</v>
      </c>
      <c r="D25" s="33">
        <f t="shared" si="1"/>
        <v>0.534552788817604</v>
      </c>
      <c r="G25" s="9"/>
      <c r="H25" s="9"/>
      <c r="I25" s="9"/>
      <c r="J25" s="9"/>
    </row>
    <row r="26" spans="1:10" ht="12.75">
      <c r="A26" s="29" t="s">
        <v>6</v>
      </c>
      <c r="B26" s="30">
        <v>0.431</v>
      </c>
      <c r="C26" s="68">
        <v>0.4734473851965945</v>
      </c>
      <c r="D26" s="33">
        <f t="shared" si="1"/>
        <v>0.4362058967725159</v>
      </c>
      <c r="G26" s="9"/>
      <c r="H26" s="9"/>
      <c r="I26" s="9"/>
      <c r="J26" s="9"/>
    </row>
    <row r="27" spans="1:10" ht="13.5" thickBot="1">
      <c r="A27" s="31" t="s">
        <v>7</v>
      </c>
      <c r="B27" s="32">
        <v>0.358</v>
      </c>
      <c r="C27" s="69">
        <v>0.3949536697022647</v>
      </c>
      <c r="D27" s="34">
        <f t="shared" si="1"/>
        <v>0.361852963422272</v>
      </c>
      <c r="G27" s="9"/>
      <c r="H27" s="9"/>
      <c r="I27" s="9"/>
      <c r="J27" s="9"/>
    </row>
    <row r="28" ht="13.5" thickTop="1">
      <c r="J28" s="9"/>
    </row>
    <row r="29" ht="12.75">
      <c r="J29" s="9"/>
    </row>
    <row r="30" spans="1:10" ht="15.75">
      <c r="A30" s="1"/>
      <c r="J30" s="9"/>
    </row>
    <row r="31" spans="1:10" ht="12.75">
      <c r="A31" s="72"/>
      <c r="B31" s="72"/>
      <c r="C31" s="7"/>
      <c r="D31" s="7"/>
      <c r="E31" s="7"/>
      <c r="J31" s="9"/>
    </row>
    <row r="32" spans="1:10" ht="12.75">
      <c r="A32" s="6"/>
      <c r="B32" s="7"/>
      <c r="C32" s="24"/>
      <c r="D32" s="24"/>
      <c r="E32" s="24"/>
      <c r="J32" s="9"/>
    </row>
    <row r="33" spans="1:10" ht="12.75">
      <c r="A33" s="6"/>
      <c r="B33" s="7"/>
      <c r="C33" s="24"/>
      <c r="D33" s="24"/>
      <c r="E33" s="24"/>
      <c r="J33" s="9"/>
    </row>
    <row r="34" spans="1:10" ht="12.75">
      <c r="A34" s="6"/>
      <c r="B34" s="7"/>
      <c r="C34" s="24"/>
      <c r="D34" s="24"/>
      <c r="E34" s="24"/>
      <c r="J34" s="9"/>
    </row>
    <row r="35" spans="1:10" ht="12.75">
      <c r="A35" s="6"/>
      <c r="B35" s="7"/>
      <c r="C35" s="24"/>
      <c r="D35" s="24"/>
      <c r="E35" s="9"/>
      <c r="J35" s="9"/>
    </row>
    <row r="36" spans="1:10" ht="12.75">
      <c r="A36" s="72"/>
      <c r="B36" s="72"/>
      <c r="C36" s="7"/>
      <c r="D36" s="7"/>
      <c r="E36" s="7"/>
      <c r="J36" s="9"/>
    </row>
    <row r="37" spans="1:10" ht="12.75">
      <c r="A37" s="6"/>
      <c r="B37" s="7"/>
      <c r="C37" s="24"/>
      <c r="D37" s="24"/>
      <c r="E37" s="24"/>
      <c r="J37" s="9"/>
    </row>
    <row r="38" spans="1:10" ht="12.75">
      <c r="A38" s="6"/>
      <c r="B38" s="7"/>
      <c r="C38" s="24"/>
      <c r="D38" s="24"/>
      <c r="E38" s="24"/>
      <c r="J38" s="9"/>
    </row>
    <row r="39" spans="1:10" ht="12.75">
      <c r="A39" s="6"/>
      <c r="B39" s="7"/>
      <c r="C39" s="24"/>
      <c r="D39" s="24"/>
      <c r="E39" s="24"/>
      <c r="J39" s="9"/>
    </row>
    <row r="40" ht="12.75">
      <c r="J40" s="9"/>
    </row>
    <row r="41" ht="12.75">
      <c r="J41" s="9"/>
    </row>
  </sheetData>
  <mergeCells count="4">
    <mergeCell ref="B8:C8"/>
    <mergeCell ref="A31:B31"/>
    <mergeCell ref="A36:B36"/>
    <mergeCell ref="D8:E8"/>
  </mergeCells>
  <printOptions/>
  <pageMargins left="0.27" right="0.25" top="1" bottom="1" header="0.5" footer="0.5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workbookViewId="0" topLeftCell="A1">
      <selection activeCell="B10" sqref="B10"/>
    </sheetView>
  </sheetViews>
  <sheetFormatPr defaultColWidth="9.140625" defaultRowHeight="12.75"/>
  <cols>
    <col min="1" max="1" width="12.140625" style="0" customWidth="1"/>
  </cols>
  <sheetData>
    <row r="1" spans="1:14" ht="15.75">
      <c r="A1" s="42" t="s">
        <v>57</v>
      </c>
      <c r="N1" s="43"/>
    </row>
    <row r="5" ht="15">
      <c r="D5" s="44"/>
    </row>
    <row r="6" ht="15">
      <c r="D6" s="44"/>
    </row>
    <row r="7" ht="15">
      <c r="D7" s="44"/>
    </row>
    <row r="8" spans="1:8" ht="16.5" thickBot="1">
      <c r="A8" s="45" t="s">
        <v>26</v>
      </c>
      <c r="C8" s="45" t="s">
        <v>27</v>
      </c>
      <c r="D8" s="45" t="s">
        <v>58</v>
      </c>
      <c r="G8" t="s">
        <v>27</v>
      </c>
      <c r="H8" t="s">
        <v>28</v>
      </c>
    </row>
    <row r="9" spans="1:8" ht="15">
      <c r="A9" s="46" t="s">
        <v>29</v>
      </c>
      <c r="C9" s="47">
        <v>0.528</v>
      </c>
      <c r="D9" s="48">
        <v>0.577</v>
      </c>
      <c r="F9">
        <v>100</v>
      </c>
      <c r="G9" s="57">
        <f>AVERAGE(C9:C12)</f>
        <v>0.49575</v>
      </c>
      <c r="H9" s="57">
        <f>AVERAGE(D9:D12)</f>
        <v>0.53375</v>
      </c>
    </row>
    <row r="10" spans="1:8" ht="15">
      <c r="A10" s="49" t="s">
        <v>30</v>
      </c>
      <c r="C10" s="50">
        <v>0.499</v>
      </c>
      <c r="D10" s="51">
        <v>0.549</v>
      </c>
      <c r="F10">
        <v>200</v>
      </c>
      <c r="G10" s="57">
        <f>AVERAGE(C13:C16)</f>
        <v>0.39275</v>
      </c>
      <c r="H10" s="57">
        <f>AVERAGE(D13:D16)</f>
        <v>0.42825</v>
      </c>
    </row>
    <row r="11" spans="1:8" ht="15">
      <c r="A11" s="49" t="s">
        <v>31</v>
      </c>
      <c r="C11" s="51">
        <v>0.497</v>
      </c>
      <c r="D11" s="51">
        <v>0.514</v>
      </c>
      <c r="F11">
        <v>350</v>
      </c>
      <c r="G11" s="57">
        <f>AVERAGE(C17:C20)</f>
        <v>0.323</v>
      </c>
      <c r="H11" s="57">
        <f>AVERAGE(D17:D20)</f>
        <v>0.35575</v>
      </c>
    </row>
    <row r="12" spans="1:4" ht="15.75" thickBot="1">
      <c r="A12" s="52" t="s">
        <v>32</v>
      </c>
      <c r="C12" s="51">
        <v>0.459</v>
      </c>
      <c r="D12" s="53">
        <v>0.495</v>
      </c>
    </row>
    <row r="13" spans="1:4" ht="15">
      <c r="A13" s="46" t="s">
        <v>33</v>
      </c>
      <c r="C13" s="48">
        <v>0.431</v>
      </c>
      <c r="D13" s="48">
        <v>0.473</v>
      </c>
    </row>
    <row r="14" spans="1:4" ht="15">
      <c r="A14" s="49" t="s">
        <v>34</v>
      </c>
      <c r="C14" s="51">
        <v>0.404</v>
      </c>
      <c r="D14" s="51">
        <v>0.439</v>
      </c>
    </row>
    <row r="15" spans="1:4" ht="15">
      <c r="A15" s="49" t="s">
        <v>35</v>
      </c>
      <c r="C15" s="51">
        <v>0.379</v>
      </c>
      <c r="D15" s="51">
        <v>0.411</v>
      </c>
    </row>
    <row r="16" spans="1:4" ht="15.75" thickBot="1">
      <c r="A16" s="52" t="s">
        <v>36</v>
      </c>
      <c r="C16" s="53">
        <v>0.357</v>
      </c>
      <c r="D16" s="53">
        <v>0.39</v>
      </c>
    </row>
    <row r="17" spans="1:4" ht="15">
      <c r="A17" s="49" t="s">
        <v>37</v>
      </c>
      <c r="C17" s="51">
        <v>0.358</v>
      </c>
      <c r="D17" s="48">
        <v>0.395</v>
      </c>
    </row>
    <row r="18" spans="1:4" ht="15">
      <c r="A18" s="49" t="s">
        <v>38</v>
      </c>
      <c r="C18" s="51">
        <v>0.331</v>
      </c>
      <c r="D18" s="51">
        <v>0.367</v>
      </c>
    </row>
    <row r="19" spans="1:4" ht="15">
      <c r="A19" s="49" t="s">
        <v>39</v>
      </c>
      <c r="C19" s="51">
        <v>0.307</v>
      </c>
      <c r="D19" s="51">
        <v>0.341</v>
      </c>
    </row>
    <row r="20" spans="1:4" ht="15.75" thickBot="1">
      <c r="A20" s="52" t="s">
        <v>40</v>
      </c>
      <c r="C20" s="53">
        <v>0.296</v>
      </c>
      <c r="D20" s="53">
        <v>0.32</v>
      </c>
    </row>
    <row r="24" ht="13.5" thickBot="1">
      <c r="G24" t="s">
        <v>61</v>
      </c>
    </row>
    <row r="25" spans="7:13" ht="12.75">
      <c r="G25" s="54" t="s">
        <v>41</v>
      </c>
      <c r="H25" s="55" t="s">
        <v>42</v>
      </c>
      <c r="I25" s="55" t="s">
        <v>43</v>
      </c>
      <c r="J25" s="55" t="s">
        <v>44</v>
      </c>
      <c r="K25" s="55" t="s">
        <v>45</v>
      </c>
      <c r="L25" s="55" t="s">
        <v>46</v>
      </c>
      <c r="M25" s="55" t="s">
        <v>47</v>
      </c>
    </row>
    <row r="26" spans="7:13" ht="12.75">
      <c r="G26" t="s">
        <v>48</v>
      </c>
      <c r="H26">
        <v>0.12448858333333224</v>
      </c>
      <c r="I26">
        <v>2</v>
      </c>
      <c r="J26">
        <v>0.06224429166666612</v>
      </c>
      <c r="K26">
        <v>59.69164480081026</v>
      </c>
      <c r="L26">
        <v>1.1377513120437889E-08</v>
      </c>
      <c r="M26">
        <v>3.554561089913477</v>
      </c>
    </row>
    <row r="27" spans="7:13" ht="12.75">
      <c r="G27" t="s">
        <v>49</v>
      </c>
      <c r="H27">
        <v>0.007526041666665151</v>
      </c>
      <c r="I27">
        <v>1</v>
      </c>
      <c r="J27">
        <v>0.007526041666665151</v>
      </c>
      <c r="K27">
        <v>7.217397674448243</v>
      </c>
      <c r="L27">
        <v>0.0150768458173311</v>
      </c>
      <c r="M27">
        <v>4.413863052832312</v>
      </c>
    </row>
    <row r="28" spans="7:13" ht="12.75">
      <c r="G28" t="s">
        <v>50</v>
      </c>
      <c r="H28">
        <v>2.7583333335634563E-05</v>
      </c>
      <c r="I28">
        <v>2</v>
      </c>
      <c r="J28">
        <v>1.3791666667817282E-05</v>
      </c>
      <c r="K28">
        <v>0.013226068542240312</v>
      </c>
      <c r="L28" s="75">
        <v>0.9868705928141066</v>
      </c>
      <c r="M28">
        <v>3.554561089913477</v>
      </c>
    </row>
    <row r="29" spans="7:10" ht="12.75">
      <c r="G29" t="s">
        <v>51</v>
      </c>
      <c r="H29">
        <v>0.018769749999999696</v>
      </c>
      <c r="I29">
        <v>18</v>
      </c>
      <c r="J29">
        <v>0.001042763888888872</v>
      </c>
    </row>
    <row r="31" spans="7:13" ht="13.5" thickBot="1">
      <c r="G31" s="76" t="s">
        <v>52</v>
      </c>
      <c r="H31" s="76">
        <v>0.15081195833333183</v>
      </c>
      <c r="I31" s="76">
        <v>23</v>
      </c>
      <c r="J31" s="76"/>
      <c r="K31" s="76"/>
      <c r="L31" s="76"/>
      <c r="M31" s="76"/>
    </row>
    <row r="33" ht="12.75">
      <c r="G33" s="56" t="s">
        <v>53</v>
      </c>
    </row>
  </sheetData>
  <printOptions/>
  <pageMargins left="0.75" right="0.75" top="1" bottom="1" header="0.5" footer="0.5"/>
  <pageSetup fitToHeight="1" fitToWidth="1"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Arthur D. Little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ADL</dc:creator>
  <cp:keywords/>
  <dc:description/>
  <cp:lastModifiedBy>ADL</cp:lastModifiedBy>
  <cp:lastPrinted>2004-02-04T19:24:38Z</cp:lastPrinted>
  <dcterms:created xsi:type="dcterms:W3CDTF">2000-03-31T16:00:03Z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